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30" windowWidth="18975" windowHeight="8640"/>
  </bookViews>
  <sheets>
    <sheet name="LED Lighting Savings Calculator" sheetId="5" r:id="rId1"/>
  </sheets>
  <definedNames>
    <definedName name="Art_Gallery">#REF!</definedName>
    <definedName name="Bulb_Replacement_Labor_Rate">#REF!</definedName>
    <definedName name="Energy_Cost">#REF!</definedName>
    <definedName name="Existing_Bulb_Life">#REF!</definedName>
    <definedName name="Existing_Bulb_Unit_Cost">#REF!</definedName>
    <definedName name="Existing_Bulb_Use_Per_Year">#REF!</definedName>
    <definedName name="Existing_Bulb_Wattage">#REF!</definedName>
    <definedName name="Gas_Station_Chain">#REF!</definedName>
    <definedName name="Hours_of_Daily_Use_Per_Bulb">#REF!</definedName>
    <definedName name="LED_Bulb_Life">#REF!</definedName>
    <definedName name="LED_Bulb_Unit_Cost">#REF!</definedName>
    <definedName name="LED_Bulb_Wattage">#REF!</definedName>
    <definedName name="Number_of_Bulbs">#REF!</definedName>
    <definedName name="Number_of_Workers">#REF!</definedName>
    <definedName name="_xlnm.Print_Area" localSheetId="0">'LED Lighting Savings Calculator'!$A$1:$Q$44</definedName>
    <definedName name="Residential">#REF!</definedName>
    <definedName name="Scenario">#REF!</definedName>
    <definedName name="Strip_Mall_Restaurant">#REF!</definedName>
    <definedName name="Time_To_Replace_Bulb">#REF!</definedName>
  </definedNames>
  <calcPr calcId="125725"/>
</workbook>
</file>

<file path=xl/calcChain.xml><?xml version="1.0" encoding="utf-8"?>
<calcChain xmlns="http://schemas.openxmlformats.org/spreadsheetml/2006/main">
  <c r="F18" i="5"/>
  <c r="F19"/>
  <c r="F20"/>
  <c r="F22"/>
  <c r="F23"/>
  <c r="F24"/>
  <c r="N18"/>
  <c r="N19"/>
  <c r="F37"/>
  <c r="F38"/>
  <c r="F39"/>
  <c r="F29"/>
  <c r="F31"/>
  <c r="N21"/>
  <c r="N22"/>
  <c r="F32"/>
  <c r="F30"/>
  <c r="M24"/>
</calcChain>
</file>

<file path=xl/sharedStrings.xml><?xml version="1.0" encoding="utf-8"?>
<sst xmlns="http://schemas.openxmlformats.org/spreadsheetml/2006/main" count="50" uniqueCount="45">
  <si>
    <t>Energy / Labor Cost Information</t>
  </si>
  <si>
    <t>YOUR LED ENERGY COST SAVINGS</t>
  </si>
  <si>
    <t>Strip Mall Restaurant</t>
  </si>
  <si>
    <t>Art Gallery</t>
  </si>
  <si>
    <t>Residential</t>
  </si>
  <si>
    <t>Scenario</t>
  </si>
  <si>
    <t>LED Lighting Energy Savings Calculator</t>
  </si>
  <si>
    <t xml:space="preserve">
Scenarios or Create One of Your Own</t>
  </si>
  <si>
    <t>Select Your Energy Scenario</t>
  </si>
  <si>
    <t>Enter Custom</t>
  </si>
  <si>
    <t>Information Here</t>
  </si>
  <si>
    <t>Payback of Investment in Months</t>
  </si>
  <si>
    <t xml:space="preserve"> For more information about LEDs and how they can benefit your home or business, or to make an order please contact us:</t>
  </si>
  <si>
    <t>Usage</t>
  </si>
  <si>
    <t>Custom</t>
  </si>
  <si>
    <t>© Copyright 2012 REE LED Lighting, All Rights Reserved</t>
  </si>
  <si>
    <t>REE LED Lighting™</t>
  </si>
  <si>
    <t>Energy Savings Per Year (RM)</t>
  </si>
  <si>
    <t>No: 5, Jalan Sungai Keramat 2,</t>
  </si>
  <si>
    <t>Taman Klang Utama, 42100 Klang, Selangor, Malaysia</t>
  </si>
  <si>
    <t>Phone: +603-3291 7168</t>
  </si>
  <si>
    <t>Fax:       +603-3291 6170</t>
  </si>
  <si>
    <t>Learn how much you can save by investing in LED lighting technologies. Choose from one of 
our pre-configured scenarios or plug in your own numbers to see your customized savings.</t>
  </si>
  <si>
    <t>Energy Cost  (RM/kWh)</t>
  </si>
  <si>
    <t>Existing Tube Wattage  (W)</t>
  </si>
  <si>
    <t>Existing Tube Unit Cost  (RM)</t>
  </si>
  <si>
    <t>Existing Tube Life  (Hrs)</t>
  </si>
  <si>
    <t>Number of Tubes In Use</t>
  </si>
  <si>
    <t>Hours of Daily Use Per Tube  (Hrs)</t>
  </si>
  <si>
    <t>Existing Tubes Use Per Year (# of Days)</t>
  </si>
  <si>
    <t>Tube Replacement Labor Rate  (RM/Hr)</t>
  </si>
  <si>
    <t>Time required To Replace Tube  (Minutes)</t>
  </si>
  <si>
    <t>Number of Workers to Replace Tubes</t>
  </si>
  <si>
    <t>LED Tube Wattage  (W)</t>
  </si>
  <si>
    <t>LED Tube Unit Cost  (RM)</t>
  </si>
  <si>
    <t>LED Tube Life  (Hrs)</t>
  </si>
  <si>
    <t>Energy Savings Over Life of LED Tubes (RM)</t>
  </si>
  <si>
    <t>Total Savings (Labor/Tube Costs/Energy)</t>
  </si>
  <si>
    <t xml:space="preserve">     Over the Life of the LED Tubes  (RM)</t>
  </si>
  <si>
    <t>LED Information</t>
  </si>
  <si>
    <t>Existing Lighting Information</t>
  </si>
  <si>
    <t>Car Park</t>
  </si>
  <si>
    <t>Or email us at sales@reesupreme.com</t>
  </si>
  <si>
    <t>Contact us for the most accurate and competitive pricing!</t>
  </si>
  <si>
    <t>The prices included here are for comparison purpose only.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</si>
</sst>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73" formatCode="0.0"/>
    <numFmt numFmtId="178" formatCode="&quot;$&quot;#,##0.000_);[Red]\(&quot;$&quot;#,##0.000\)"/>
    <numFmt numFmtId="184" formatCode="0.0000000000E+00"/>
    <numFmt numFmtId="186" formatCode="#,##0.000_);[Red]\(#,##0.000\)"/>
  </numFmts>
  <fonts count="1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7"/>
      <name val="Calibri"/>
      <family val="2"/>
    </font>
    <font>
      <b/>
      <sz val="14"/>
      <color indexed="17"/>
      <name val="Calibri"/>
      <family val="2"/>
    </font>
    <font>
      <b/>
      <sz val="16"/>
      <color indexed="10"/>
      <name val="Calibri"/>
      <family val="2"/>
    </font>
    <font>
      <b/>
      <sz val="14"/>
      <color indexed="8"/>
      <name val="Calibri"/>
      <family val="2"/>
    </font>
    <font>
      <sz val="9"/>
      <color indexed="58"/>
      <name val="Arial"/>
      <family val="2"/>
    </font>
    <font>
      <b/>
      <sz val="9"/>
      <color indexed="58"/>
      <name val="Arial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b/>
      <sz val="26"/>
      <color indexed="17"/>
      <name val="Calibri"/>
      <family val="2"/>
    </font>
    <font>
      <b/>
      <sz val="11"/>
      <color indexed="10"/>
      <name val="Calibri"/>
      <family val="2"/>
    </font>
    <font>
      <u/>
      <sz val="8.8000000000000007"/>
      <color theme="10"/>
      <name val="Calibri"/>
      <family val="2"/>
    </font>
    <font>
      <b/>
      <sz val="22"/>
      <color rgb="FF00B05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 style="thin">
        <color indexed="49"/>
      </left>
      <right/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 style="medium">
        <color indexed="56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/>
      <top/>
      <bottom/>
      <diagonal/>
    </border>
    <border>
      <left/>
      <right style="medium">
        <color indexed="56"/>
      </right>
      <top/>
      <bottom/>
      <diagonal/>
    </border>
    <border>
      <left style="medium">
        <color indexed="56"/>
      </left>
      <right/>
      <top/>
      <bottom style="medium">
        <color indexed="56"/>
      </bottom>
      <diagonal/>
    </border>
    <border>
      <left/>
      <right/>
      <top/>
      <bottom style="medium">
        <color indexed="56"/>
      </bottom>
      <diagonal/>
    </border>
    <border>
      <left/>
      <right style="medium">
        <color indexed="56"/>
      </right>
      <top/>
      <bottom style="medium">
        <color indexed="56"/>
      </bottom>
      <diagonal/>
    </border>
    <border>
      <left/>
      <right/>
      <top style="medium">
        <color indexed="49"/>
      </top>
      <bottom style="thin">
        <color indexed="64"/>
      </bottom>
      <diagonal/>
    </border>
    <border>
      <left/>
      <right style="thick">
        <color indexed="49"/>
      </right>
      <top style="medium">
        <color indexed="49"/>
      </top>
      <bottom/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 style="medium">
        <color indexed="49"/>
      </top>
      <bottom style="thin">
        <color indexed="64"/>
      </bottom>
      <diagonal/>
    </border>
    <border>
      <left style="thick">
        <color indexed="49"/>
      </left>
      <right/>
      <top/>
      <bottom/>
      <diagonal/>
    </border>
    <border>
      <left/>
      <right style="thick">
        <color indexed="49"/>
      </right>
      <top/>
      <bottom style="thick">
        <color indexed="49"/>
      </bottom>
      <diagonal/>
    </border>
    <border>
      <left style="thick">
        <color indexed="49"/>
      </left>
      <right/>
      <top/>
      <bottom style="thick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56"/>
      </top>
      <bottom/>
      <diagonal/>
    </border>
    <border>
      <left/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 style="thin">
        <color indexed="49"/>
      </right>
      <top/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8" fontId="0" fillId="3" borderId="9" xfId="0" applyNumberForma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center" vertical="top"/>
    </xf>
    <xf numFmtId="0" fontId="0" fillId="2" borderId="13" xfId="0" applyFill="1" applyBorder="1"/>
    <xf numFmtId="0" fontId="5" fillId="2" borderId="14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0" fillId="2" borderId="16" xfId="0" applyFill="1" applyBorder="1"/>
    <xf numFmtId="0" fontId="0" fillId="2" borderId="17" xfId="0" applyFill="1" applyBorder="1"/>
    <xf numFmtId="0" fontId="0" fillId="2" borderId="0" xfId="0" applyFill="1" applyBorder="1" applyAlignment="1">
      <alignment horizontal="right" indent="1"/>
    </xf>
    <xf numFmtId="0" fontId="0" fillId="2" borderId="0" xfId="0" quotePrefix="1" applyFill="1" applyBorder="1" applyAlignment="1">
      <alignment horizontal="right" indent="1"/>
    </xf>
    <xf numFmtId="173" fontId="2" fillId="4" borderId="9" xfId="0" applyNumberFormat="1" applyFon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0" fillId="5" borderId="26" xfId="0" applyFill="1" applyBorder="1"/>
    <xf numFmtId="0" fontId="0" fillId="5" borderId="27" xfId="0" applyFill="1" applyBorder="1"/>
    <xf numFmtId="0" fontId="0" fillId="2" borderId="28" xfId="0" applyFill="1" applyBorder="1"/>
    <xf numFmtId="0" fontId="0" fillId="5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0" borderId="34" xfId="0" applyBorder="1"/>
    <xf numFmtId="0" fontId="0" fillId="2" borderId="35" xfId="0" applyFill="1" applyBorder="1"/>
    <xf numFmtId="0" fontId="0" fillId="2" borderId="36" xfId="0" applyFill="1" applyBorder="1"/>
    <xf numFmtId="0" fontId="0" fillId="6" borderId="37" xfId="0" applyFill="1" applyBorder="1"/>
    <xf numFmtId="0" fontId="0" fillId="6" borderId="38" xfId="0" applyFill="1" applyBorder="1"/>
    <xf numFmtId="0" fontId="0" fillId="6" borderId="39" xfId="0" applyFill="1" applyBorder="1"/>
    <xf numFmtId="0" fontId="0" fillId="2" borderId="40" xfId="0" applyFill="1" applyBorder="1"/>
    <xf numFmtId="0" fontId="0" fillId="2" borderId="41" xfId="0" applyFill="1" applyBorder="1"/>
    <xf numFmtId="0" fontId="0" fillId="0" borderId="0" xfId="0" applyFont="1"/>
    <xf numFmtId="0" fontId="0" fillId="7" borderId="0" xfId="0" applyFill="1"/>
    <xf numFmtId="0" fontId="0" fillId="8" borderId="9" xfId="0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10" fillId="2" borderId="0" xfId="0" applyFont="1" applyFill="1" applyAlignment="1">
      <alignment vertical="top" wrapText="1"/>
    </xf>
    <xf numFmtId="0" fontId="0" fillId="2" borderId="10" xfId="0" applyFill="1" applyBorder="1" applyAlignment="1">
      <alignment horizontal="right" indent="1"/>
    </xf>
    <xf numFmtId="0" fontId="0" fillId="2" borderId="11" xfId="0" applyFill="1" applyBorder="1" applyAlignment="1">
      <alignment horizontal="right" indent="1"/>
    </xf>
    <xf numFmtId="0" fontId="0" fillId="2" borderId="12" xfId="0" applyFill="1" applyBorder="1" applyAlignment="1">
      <alignment horizontal="right" indent="1"/>
    </xf>
    <xf numFmtId="3" fontId="0" fillId="2" borderId="43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84" fontId="0" fillId="2" borderId="0" xfId="0" applyNumberFormat="1" applyFill="1" applyBorder="1"/>
    <xf numFmtId="3" fontId="0" fillId="2" borderId="44" xfId="0" applyNumberFormat="1" applyFill="1" applyBorder="1" applyAlignment="1" applyProtection="1">
      <alignment horizontal="center"/>
    </xf>
    <xf numFmtId="186" fontId="0" fillId="8" borderId="9" xfId="0" applyNumberFormat="1" applyFill="1" applyBorder="1" applyAlignment="1" applyProtection="1">
      <alignment horizontal="center"/>
      <protection locked="0"/>
    </xf>
    <xf numFmtId="40" fontId="0" fillId="8" borderId="9" xfId="0" applyNumberFormat="1" applyFill="1" applyBorder="1" applyAlignment="1" applyProtection="1">
      <alignment horizontal="center"/>
      <protection locked="0"/>
    </xf>
    <xf numFmtId="4" fontId="2" fillId="4" borderId="9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178" fontId="0" fillId="0" borderId="9" xfId="0" applyNumberFormat="1" applyBorder="1" applyAlignment="1">
      <alignment horizontal="center"/>
    </xf>
    <xf numFmtId="178" fontId="0" fillId="3" borderId="9" xfId="0" applyNumberFormat="1" applyFill="1" applyBorder="1" applyAlignment="1">
      <alignment horizontal="center"/>
    </xf>
    <xf numFmtId="0" fontId="14" fillId="2" borderId="0" xfId="1" applyFill="1" applyAlignment="1" applyProtection="1">
      <alignment horizontal="center"/>
    </xf>
    <xf numFmtId="0" fontId="10" fillId="2" borderId="0" xfId="0" applyFont="1" applyFill="1" applyAlignment="1">
      <alignment horizontal="center" vertical="top" wrapText="1"/>
    </xf>
    <xf numFmtId="0" fontId="1" fillId="6" borderId="38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/>
    </xf>
    <xf numFmtId="0" fontId="15" fillId="2" borderId="0" xfId="1" applyFont="1" applyFill="1" applyAlignment="1" applyProtection="1">
      <alignment horizont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esupreme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133350</xdr:colOff>
      <xdr:row>43</xdr:row>
      <xdr:rowOff>19050</xdr:rowOff>
    </xdr:to>
    <xdr:pic>
      <xdr:nvPicPr>
        <xdr:cNvPr id="54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62" r="12263"/>
        <a:stretch>
          <a:fillRect/>
        </a:stretch>
      </xdr:blipFill>
      <xdr:spPr bwMode="auto">
        <a:xfrm>
          <a:off x="0" y="38100"/>
          <a:ext cx="742950" cy="903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0</xdr:row>
      <xdr:rowOff>0</xdr:rowOff>
    </xdr:from>
    <xdr:to>
      <xdr:col>17</xdr:col>
      <xdr:colOff>0</xdr:colOff>
      <xdr:row>42</xdr:row>
      <xdr:rowOff>123825</xdr:rowOff>
    </xdr:to>
    <xdr:pic>
      <xdr:nvPicPr>
        <xdr:cNvPr id="549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44175" y="0"/>
          <a:ext cx="952500" cy="902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270782</xdr:colOff>
      <xdr:row>12</xdr:row>
      <xdr:rowOff>280307</xdr:rowOff>
    </xdr:from>
    <xdr:to>
      <xdr:col>8</xdr:col>
      <xdr:colOff>542925</xdr:colOff>
      <xdr:row>15</xdr:row>
      <xdr:rowOff>153485</xdr:rowOff>
    </xdr:to>
    <xdr:sp macro="" textlink="">
      <xdr:nvSpPr>
        <xdr:cNvPr id="21" name="Down Arrow 20"/>
        <xdr:cNvSpPr/>
      </xdr:nvSpPr>
      <xdr:spPr>
        <a:xfrm>
          <a:off x="5585732" y="4099832"/>
          <a:ext cx="272143" cy="729343"/>
        </a:xfrm>
        <a:prstGeom prst="down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2</xdr:col>
      <xdr:colOff>219074</xdr:colOff>
      <xdr:row>12</xdr:row>
      <xdr:rowOff>77560</xdr:rowOff>
    </xdr:from>
    <xdr:to>
      <xdr:col>3</xdr:col>
      <xdr:colOff>25853</xdr:colOff>
      <xdr:row>12</xdr:row>
      <xdr:rowOff>219078</xdr:rowOff>
    </xdr:to>
    <xdr:sp macro="" textlink="">
      <xdr:nvSpPr>
        <xdr:cNvPr id="24" name="Isosceles Triangle 23"/>
        <xdr:cNvSpPr/>
      </xdr:nvSpPr>
      <xdr:spPr>
        <a:xfrm rot="5400000">
          <a:off x="1142317" y="3907292"/>
          <a:ext cx="141518" cy="121104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7</xdr:row>
      <xdr:rowOff>66675</xdr:rowOff>
    </xdr:to>
    <xdr:pic>
      <xdr:nvPicPr>
        <xdr:cNvPr id="5500" name="Picture 196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0"/>
          <a:ext cx="114966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esupreme.com/" TargetMode="External"/><Relationship Id="rId2" Type="http://schemas.openxmlformats.org/officeDocument/2006/relationships/hyperlink" Target="mailto:sales@reesupreme.com" TargetMode="External"/><Relationship Id="rId1" Type="http://schemas.openxmlformats.org/officeDocument/2006/relationships/hyperlink" Target="javascript:location.href='mailto:'+String.fromCharCode(105,110,102,111,64,103,114,101,101,110,108,105,103,104,116,105,110,103,108,101,100,46,99,111,109)+'?subject=Contact%20Us&amp;body=For%20more%20information%20please%20send%20an%20email%20with%20your%20contact%20information.%20%20We%20look%20forward%20to%20hearing%20from%20you.'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7"/>
    <pageSetUpPr fitToPage="1"/>
  </sheetPr>
  <dimension ref="A1:V46"/>
  <sheetViews>
    <sheetView tabSelected="1" zoomScaleNormal="80" workbookViewId="0">
      <selection activeCell="I1" sqref="I1"/>
    </sheetView>
  </sheetViews>
  <sheetFormatPr defaultRowHeight="15"/>
  <cols>
    <col min="2" max="2" width="4.28515625" customWidth="1"/>
    <col min="3" max="3" width="4.7109375" customWidth="1"/>
    <col min="4" max="4" width="1.28515625" customWidth="1"/>
    <col min="5" max="5" width="40.85546875" customWidth="1"/>
    <col min="6" max="6" width="12" customWidth="1"/>
    <col min="7" max="7" width="2.140625" customWidth="1"/>
    <col min="8" max="8" width="4.7109375" customWidth="1"/>
    <col min="9" max="9" width="12" customWidth="1"/>
    <col min="10" max="10" width="4.42578125" customWidth="1"/>
    <col min="11" max="11" width="5" customWidth="1"/>
    <col min="12" max="12" width="1.140625" customWidth="1"/>
    <col min="13" max="13" width="41" customWidth="1"/>
    <col min="14" max="14" width="12.5703125" customWidth="1"/>
    <col min="15" max="15" width="2" customWidth="1"/>
    <col min="17" max="17" width="6" customWidth="1"/>
    <col min="18" max="18" width="9.28515625" customWidth="1"/>
    <col min="19" max="20" width="9.140625" hidden="1" customWidth="1"/>
    <col min="21" max="21" width="15" hidden="1" customWidth="1"/>
    <col min="22" max="22" width="9.140625" hidden="1" customWidth="1"/>
  </cols>
  <sheetData>
    <row r="1" spans="1:19">
      <c r="A1" s="64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3"/>
      <c r="R1" s="66"/>
    </row>
    <row r="2" spans="1:19">
      <c r="A2" s="5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8"/>
      <c r="R2" s="66"/>
    </row>
    <row r="3" spans="1:19">
      <c r="A3" s="5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8"/>
      <c r="R3" s="66"/>
    </row>
    <row r="4" spans="1:19">
      <c r="A4" s="5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8"/>
      <c r="R4" s="66"/>
    </row>
    <row r="5" spans="1:19">
      <c r="A5" s="5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8"/>
      <c r="R5" s="66"/>
    </row>
    <row r="6" spans="1:19">
      <c r="A6" s="5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8"/>
      <c r="R6" s="66"/>
    </row>
    <row r="7" spans="1:19">
      <c r="A7" s="5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8"/>
      <c r="R7" s="66"/>
    </row>
    <row r="8" spans="1:19" ht="33.75">
      <c r="A8" s="59"/>
      <c r="B8" s="8"/>
      <c r="C8" s="94" t="s">
        <v>6</v>
      </c>
      <c r="D8" s="94"/>
      <c r="E8" s="94"/>
      <c r="F8" s="94"/>
      <c r="G8" s="94"/>
      <c r="H8" s="94"/>
      <c r="I8" s="94"/>
      <c r="J8" s="94"/>
      <c r="K8" s="8"/>
      <c r="L8" s="8"/>
      <c r="M8" s="8"/>
      <c r="N8" s="8"/>
      <c r="O8" s="8"/>
      <c r="P8" s="8"/>
      <c r="Q8" s="58"/>
      <c r="R8" s="66"/>
    </row>
    <row r="9" spans="1:19" ht="15" customHeight="1">
      <c r="A9" s="5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58"/>
      <c r="R9" s="66"/>
    </row>
    <row r="10" spans="1:19" ht="50.25" customHeight="1">
      <c r="A10" s="59"/>
      <c r="B10" s="8"/>
      <c r="C10" s="93" t="s">
        <v>22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8"/>
      <c r="Q10" s="58"/>
      <c r="R10" s="66"/>
      <c r="S10" s="65" t="s">
        <v>5</v>
      </c>
    </row>
    <row r="11" spans="1:19" ht="6.75" customHeight="1">
      <c r="A11" s="59"/>
      <c r="B11" s="8"/>
      <c r="C11" s="8"/>
      <c r="D11" s="8"/>
      <c r="E11" s="29"/>
      <c r="F11" s="24"/>
      <c r="G11" s="24"/>
      <c r="H11" s="24"/>
      <c r="I11" s="24"/>
      <c r="J11" s="24"/>
      <c r="K11" s="24"/>
      <c r="L11" s="24"/>
      <c r="M11" s="8"/>
      <c r="N11" s="8"/>
      <c r="O11" s="8"/>
      <c r="P11" s="8"/>
      <c r="Q11" s="58"/>
      <c r="R11" s="66"/>
      <c r="S11" s="22"/>
    </row>
    <row r="12" spans="1:19" ht="18.75" customHeight="1">
      <c r="A12" s="59"/>
      <c r="B12" s="8"/>
      <c r="C12" s="31"/>
      <c r="D12" s="32" t="s">
        <v>7</v>
      </c>
      <c r="E12" s="33" t="s">
        <v>8</v>
      </c>
      <c r="F12" s="24"/>
      <c r="G12" s="1"/>
      <c r="H12" s="25"/>
      <c r="I12" s="24" t="s">
        <v>9</v>
      </c>
      <c r="J12" s="25"/>
      <c r="K12" s="25"/>
      <c r="L12" s="25"/>
      <c r="M12" s="25"/>
      <c r="N12" s="8"/>
      <c r="O12" s="8"/>
      <c r="P12" s="8"/>
      <c r="Q12" s="58"/>
      <c r="R12" s="66"/>
      <c r="S12" s="23" t="s">
        <v>2</v>
      </c>
    </row>
    <row r="13" spans="1:19" ht="22.5" customHeight="1">
      <c r="A13" s="59"/>
      <c r="B13" s="8"/>
      <c r="C13" s="34"/>
      <c r="D13" s="35"/>
      <c r="E13" s="69" t="s">
        <v>41</v>
      </c>
      <c r="F13" s="24"/>
      <c r="G13" s="8"/>
      <c r="H13" s="8"/>
      <c r="I13" s="30" t="s">
        <v>10</v>
      </c>
      <c r="J13" s="25"/>
      <c r="K13" s="25"/>
      <c r="L13" s="25"/>
      <c r="M13" s="25"/>
      <c r="N13" s="25"/>
      <c r="O13" s="25"/>
      <c r="P13" s="8"/>
      <c r="Q13" s="58"/>
      <c r="R13" s="66"/>
      <c r="S13" s="23" t="s">
        <v>3</v>
      </c>
    </row>
    <row r="14" spans="1:19" ht="15.75" thickBot="1">
      <c r="A14" s="5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8"/>
      <c r="R14" s="66"/>
      <c r="S14" s="23" t="s">
        <v>41</v>
      </c>
    </row>
    <row r="15" spans="1:19">
      <c r="A15" s="59"/>
      <c r="B15" s="8"/>
      <c r="C15" s="52"/>
      <c r="D15" s="49"/>
      <c r="E15" s="49"/>
      <c r="F15" s="49"/>
      <c r="G15" s="49"/>
      <c r="H15" s="49"/>
      <c r="I15" s="8"/>
      <c r="J15" s="50"/>
      <c r="K15" s="8"/>
      <c r="L15" s="8"/>
      <c r="M15" s="77"/>
      <c r="N15" s="8"/>
      <c r="O15" s="8"/>
      <c r="P15" s="8"/>
      <c r="Q15" s="58"/>
      <c r="R15" s="66"/>
      <c r="S15" s="23" t="s">
        <v>4</v>
      </c>
    </row>
    <row r="16" spans="1:19" ht="21.75" thickBot="1">
      <c r="A16" s="59"/>
      <c r="B16" s="8"/>
      <c r="C16" s="53"/>
      <c r="D16" s="18" t="s">
        <v>40</v>
      </c>
      <c r="E16" s="8"/>
      <c r="F16" s="19"/>
      <c r="G16" s="8"/>
      <c r="H16" s="8"/>
      <c r="I16" s="8"/>
      <c r="J16" s="51"/>
      <c r="K16" s="8"/>
      <c r="L16" s="48" t="s">
        <v>1</v>
      </c>
      <c r="M16" s="47"/>
      <c r="N16" s="8"/>
      <c r="O16" s="8"/>
      <c r="P16" s="8"/>
      <c r="Q16" s="58"/>
      <c r="R16" s="66"/>
      <c r="S16" s="23" t="s">
        <v>14</v>
      </c>
    </row>
    <row r="17" spans="1:22" ht="15.75" customHeight="1">
      <c r="A17" s="59"/>
      <c r="B17" s="8"/>
      <c r="C17" s="53"/>
      <c r="D17" s="3"/>
      <c r="E17" s="4"/>
      <c r="F17" s="5"/>
      <c r="G17" s="6"/>
      <c r="H17" s="8"/>
      <c r="I17" s="8"/>
      <c r="J17" s="51"/>
      <c r="K17" s="8"/>
      <c r="L17" s="39"/>
      <c r="M17" s="40"/>
      <c r="N17" s="40"/>
      <c r="O17" s="41"/>
      <c r="P17" s="8"/>
      <c r="Q17" s="58"/>
      <c r="R17" s="66"/>
      <c r="S17" s="2" t="s">
        <v>2</v>
      </c>
      <c r="T17" s="2" t="s">
        <v>3</v>
      </c>
      <c r="U17" s="2" t="s">
        <v>41</v>
      </c>
      <c r="V17" s="2" t="s">
        <v>4</v>
      </c>
    </row>
    <row r="18" spans="1:22">
      <c r="A18" s="59"/>
      <c r="B18" s="8"/>
      <c r="C18" s="53"/>
      <c r="D18" s="7"/>
      <c r="E18" s="36" t="s">
        <v>24</v>
      </c>
      <c r="F18" s="14">
        <f>IF($E$13=$S$12,S19,IF($E$13=$S$13,T19,IF($E$13=$S$14,U19,IF($E$13=$S$15,V19,I18))))</f>
        <v>42</v>
      </c>
      <c r="G18" s="9"/>
      <c r="H18" s="26"/>
      <c r="I18" s="67"/>
      <c r="J18" s="51"/>
      <c r="K18" s="8"/>
      <c r="L18" s="42"/>
      <c r="M18" s="36" t="s">
        <v>17</v>
      </c>
      <c r="N18" s="81">
        <f>(F18*F23*F24*F22*(F29/1000))-(F37*F23*F24*F22*(F29/1000))</f>
        <v>692951.04000000004</v>
      </c>
      <c r="O18" s="43"/>
      <c r="P18" s="8"/>
      <c r="Q18" s="58"/>
      <c r="R18" s="66"/>
    </row>
    <row r="19" spans="1:22">
      <c r="A19" s="59"/>
      <c r="B19" s="8"/>
      <c r="C19" s="53"/>
      <c r="D19" s="7"/>
      <c r="E19" s="36" t="s">
        <v>25</v>
      </c>
      <c r="F19" s="21">
        <f>IF($E$13=$S$12,S20,IF($E$13=$S$13,T20,IF($E$13=$S$14,U20,IF($E$13=$S$15,V20,I19))))</f>
        <v>15</v>
      </c>
      <c r="G19" s="9"/>
      <c r="H19" s="27"/>
      <c r="I19" s="80"/>
      <c r="J19" s="51"/>
      <c r="K19" s="8"/>
      <c r="L19" s="42"/>
      <c r="M19" s="36" t="s">
        <v>36</v>
      </c>
      <c r="N19" s="81">
        <f>IF(F23*F24=0,"Enter Info",N18*(F39/(F23*F24)))</f>
        <v>3955200</v>
      </c>
      <c r="O19" s="43"/>
      <c r="P19" s="8"/>
      <c r="Q19" s="58"/>
      <c r="R19" s="66"/>
      <c r="S19" s="15">
        <v>75</v>
      </c>
      <c r="T19" s="15">
        <v>66</v>
      </c>
      <c r="U19" s="15">
        <v>42</v>
      </c>
      <c r="V19" s="15">
        <v>42</v>
      </c>
    </row>
    <row r="20" spans="1:22" ht="15" customHeight="1">
      <c r="A20" s="59"/>
      <c r="B20" s="8"/>
      <c r="C20" s="53"/>
      <c r="D20" s="7"/>
      <c r="E20" s="36" t="s">
        <v>26</v>
      </c>
      <c r="F20" s="20">
        <f>IF($E$13=$S$12,S21,IF($E$13=$S$13,T21,IF($E$13=$S$14,U21,IF($E$13=$S$15,V21,I20))))</f>
        <v>10000</v>
      </c>
      <c r="G20" s="9"/>
      <c r="H20" s="27"/>
      <c r="I20" s="68"/>
      <c r="J20" s="51"/>
      <c r="K20" s="53"/>
      <c r="L20" s="42"/>
      <c r="M20" s="83" t="s">
        <v>37</v>
      </c>
      <c r="N20" s="82"/>
      <c r="O20" s="43"/>
      <c r="P20" s="8"/>
      <c r="Q20" s="58"/>
      <c r="R20" s="66"/>
      <c r="S20" s="16">
        <v>15</v>
      </c>
      <c r="T20" s="16">
        <v>15</v>
      </c>
      <c r="U20" s="16">
        <v>15</v>
      </c>
      <c r="V20" s="16">
        <v>17</v>
      </c>
    </row>
    <row r="21" spans="1:22" ht="15" customHeight="1">
      <c r="A21" s="59"/>
      <c r="B21" s="8"/>
      <c r="C21" s="53"/>
      <c r="D21" s="7"/>
      <c r="E21" s="76" t="s">
        <v>13</v>
      </c>
      <c r="F21" s="75"/>
      <c r="G21" s="9"/>
      <c r="H21" s="7"/>
      <c r="I21" s="78"/>
      <c r="J21" s="51"/>
      <c r="K21" s="8"/>
      <c r="L21" s="42"/>
      <c r="M21" s="37" t="s">
        <v>38</v>
      </c>
      <c r="N21" s="81">
        <f>IF(MIN(F18,F19,F20,F22,F23,F24)=0,"Enter Info",N19+((F39/F20-1)*(F31/60)*F32*F30*F22)+((F19*(F39/F20)*F22)-(F38*F22)))</f>
        <v>3691200</v>
      </c>
      <c r="O21" s="43"/>
      <c r="P21" s="8"/>
      <c r="Q21" s="58"/>
      <c r="R21" s="66"/>
      <c r="S21" s="17">
        <v>10000</v>
      </c>
      <c r="T21" s="17">
        <v>10000</v>
      </c>
      <c r="U21" s="17">
        <v>10000</v>
      </c>
      <c r="V21" s="17">
        <v>10000</v>
      </c>
    </row>
    <row r="22" spans="1:22">
      <c r="A22" s="59"/>
      <c r="B22" s="8"/>
      <c r="C22" s="53"/>
      <c r="D22" s="7"/>
      <c r="E22" s="72" t="s">
        <v>27</v>
      </c>
      <c r="F22" s="14">
        <f>IF($E$13=$S$12,S23,IF($E$13=$S$13,T23,IF($E$13=$S$14,U23,IF($E$13=$S$15,V23,I22))))</f>
        <v>8000</v>
      </c>
      <c r="G22" s="9"/>
      <c r="H22" s="27"/>
      <c r="I22" s="67"/>
      <c r="J22" s="51"/>
      <c r="K22" s="8"/>
      <c r="L22" s="42"/>
      <c r="M22" s="36" t="s">
        <v>11</v>
      </c>
      <c r="N22" s="38">
        <f>IF(MIN(F18,F19,F20,F22,F23,F24)=0,"Enter Info",IF(MAX(F18,F19,F20,F37,F38,F39)-MIN(F18,F19,F20,F37,F38,F39)=0,"ERROR",(F38*F22)/(N21/((F39/(F24*F23))*12))))</f>
        <v>20.78249045489903</v>
      </c>
      <c r="O22" s="43"/>
      <c r="P22" s="8"/>
      <c r="Q22" s="58"/>
      <c r="R22" s="66"/>
      <c r="S22" s="17"/>
      <c r="T22" s="17"/>
      <c r="U22" s="17"/>
      <c r="V22" s="17"/>
    </row>
    <row r="23" spans="1:22" ht="15.75" thickBot="1">
      <c r="A23" s="59"/>
      <c r="B23" s="8"/>
      <c r="C23" s="53"/>
      <c r="D23" s="7"/>
      <c r="E23" s="73" t="s">
        <v>28</v>
      </c>
      <c r="F23" s="14">
        <f>IF($E$13=$S$12,S24,IF($E$13=$S$13,T24,IF($E$13=$S$14,U24,IF($E$13=$S$15,V24,I23))))</f>
        <v>24</v>
      </c>
      <c r="G23" s="9"/>
      <c r="H23" s="27"/>
      <c r="I23" s="67"/>
      <c r="J23" s="51"/>
      <c r="K23" s="8"/>
      <c r="L23" s="44"/>
      <c r="M23" s="45"/>
      <c r="N23" s="45"/>
      <c r="O23" s="46"/>
      <c r="P23" s="8"/>
      <c r="Q23" s="58"/>
      <c r="R23" s="66"/>
      <c r="S23" s="15">
        <v>85</v>
      </c>
      <c r="T23" s="15">
        <v>72</v>
      </c>
      <c r="U23" s="15">
        <v>8000</v>
      </c>
      <c r="V23" s="15">
        <v>26</v>
      </c>
    </row>
    <row r="24" spans="1:22">
      <c r="A24" s="59"/>
      <c r="B24" s="8"/>
      <c r="C24" s="53"/>
      <c r="D24" s="7"/>
      <c r="E24" s="74" t="s">
        <v>29</v>
      </c>
      <c r="F24" s="14">
        <f>IF($E$13=$S$12,S25,IF($E$13=$S$13,T25,IF($E$13=$S$14,U25,IF($E$13=$S$15,V25,I24))))</f>
        <v>365</v>
      </c>
      <c r="G24" s="9"/>
      <c r="H24" s="28"/>
      <c r="I24" s="67"/>
      <c r="J24" s="51"/>
      <c r="K24" s="8"/>
      <c r="L24" s="8"/>
      <c r="M24" s="96" t="str">
        <f>IF(MIN(F18,F19,F20,F22,F23,F24)=0,"",IF(MAX(F18,F19,F20,F37,F38,F39)-MIN(F18,F19,F20,F37,F38,F39)=0,"ERROR!  Existing Bulb Information and LED Bulb Information Cannot Be Identical (W, $, Hrs)",""))</f>
        <v/>
      </c>
      <c r="N24" s="96"/>
      <c r="O24" s="8"/>
      <c r="P24" s="8"/>
      <c r="Q24" s="58"/>
      <c r="R24" s="66"/>
      <c r="S24" s="15">
        <v>14</v>
      </c>
      <c r="T24" s="15">
        <v>18</v>
      </c>
      <c r="U24" s="15">
        <v>24</v>
      </c>
      <c r="V24" s="15">
        <v>8</v>
      </c>
    </row>
    <row r="25" spans="1:22">
      <c r="A25" s="59"/>
      <c r="B25" s="8"/>
      <c r="C25" s="53"/>
      <c r="D25" s="10"/>
      <c r="E25" s="11"/>
      <c r="F25" s="12"/>
      <c r="G25" s="13"/>
      <c r="H25" s="8"/>
      <c r="I25" s="19"/>
      <c r="J25" s="51"/>
      <c r="K25" s="70"/>
      <c r="L25" s="70"/>
      <c r="M25" s="97"/>
      <c r="N25" s="97"/>
      <c r="O25" s="70"/>
      <c r="P25" s="70"/>
      <c r="Q25" s="58"/>
      <c r="R25" s="66"/>
      <c r="S25" s="15">
        <v>360</v>
      </c>
      <c r="T25" s="15">
        <v>365</v>
      </c>
      <c r="U25" s="15">
        <v>365</v>
      </c>
      <c r="V25" s="15">
        <v>365</v>
      </c>
    </row>
    <row r="26" spans="1:22" ht="6.75" customHeight="1">
      <c r="A26" s="59"/>
      <c r="B26" s="8"/>
      <c r="C26" s="53"/>
      <c r="D26" s="8"/>
      <c r="E26" s="8"/>
      <c r="F26" s="19"/>
      <c r="G26" s="8"/>
      <c r="H26" s="8"/>
      <c r="I26" s="19"/>
      <c r="J26" s="51"/>
      <c r="K26" s="8"/>
      <c r="L26" s="8"/>
      <c r="M26" s="97"/>
      <c r="N26" s="97"/>
      <c r="O26" s="8"/>
      <c r="P26" s="8"/>
      <c r="Q26" s="58"/>
      <c r="R26" s="66"/>
    </row>
    <row r="27" spans="1:22">
      <c r="A27" s="59"/>
      <c r="B27" s="8"/>
      <c r="C27" s="53"/>
      <c r="D27" s="18" t="s">
        <v>0</v>
      </c>
      <c r="E27" s="8"/>
      <c r="F27" s="19"/>
      <c r="G27" s="8"/>
      <c r="H27" s="8"/>
      <c r="I27" s="19"/>
      <c r="J27" s="51"/>
      <c r="K27" s="8"/>
      <c r="L27" s="8"/>
      <c r="M27" s="97"/>
      <c r="N27" s="97"/>
      <c r="O27" s="8"/>
      <c r="P27" s="8"/>
      <c r="Q27" s="58"/>
      <c r="R27" s="66"/>
    </row>
    <row r="28" spans="1:22" ht="15" customHeight="1">
      <c r="A28" s="59"/>
      <c r="B28" s="8"/>
      <c r="C28" s="53"/>
      <c r="D28" s="3"/>
      <c r="E28" s="4"/>
      <c r="F28" s="5"/>
      <c r="G28" s="6"/>
      <c r="H28" s="8"/>
      <c r="I28" s="19"/>
      <c r="J28" s="51"/>
      <c r="K28" s="8"/>
      <c r="L28" s="8"/>
      <c r="M28" s="71"/>
      <c r="N28" s="71"/>
      <c r="O28" s="8"/>
      <c r="P28" s="8"/>
      <c r="Q28" s="58"/>
      <c r="R28" s="66"/>
    </row>
    <row r="29" spans="1:22" ht="15" customHeight="1">
      <c r="A29" s="59"/>
      <c r="B29" s="8"/>
      <c r="C29" s="53"/>
      <c r="D29" s="7"/>
      <c r="E29" s="36" t="s">
        <v>23</v>
      </c>
      <c r="F29" s="86">
        <f>IF($E$13=$S$12,S30,IF($E$13=$S$13,T30,IF($E$13=$S$14,U30,IF($E$13=$S$15,V30,I29))))</f>
        <v>0.41199999999999998</v>
      </c>
      <c r="G29" s="9"/>
      <c r="H29" s="26"/>
      <c r="I29" s="79"/>
      <c r="J29" s="51"/>
      <c r="K29" s="8"/>
      <c r="L29" s="8"/>
      <c r="M29" s="88" t="s">
        <v>12</v>
      </c>
      <c r="N29" s="88"/>
      <c r="O29" s="8"/>
      <c r="P29" s="8"/>
      <c r="Q29" s="58"/>
      <c r="R29" s="66"/>
    </row>
    <row r="30" spans="1:22" ht="15" customHeight="1">
      <c r="A30" s="59"/>
      <c r="B30" s="8"/>
      <c r="C30" s="53"/>
      <c r="D30" s="7"/>
      <c r="E30" s="36" t="s">
        <v>30</v>
      </c>
      <c r="F30" s="14">
        <f>IF($E$13=$S$12,S31,IF($E$13=$S$13,T31,IF($E$13=$S$14,U31,IF($E$13=$S$15,V31,I30))))</f>
        <v>8</v>
      </c>
      <c r="G30" s="9"/>
      <c r="H30" s="27"/>
      <c r="I30" s="67"/>
      <c r="J30" s="51"/>
      <c r="K30" s="8"/>
      <c r="L30" s="8"/>
      <c r="M30" s="88"/>
      <c r="N30" s="88"/>
      <c r="O30" s="8"/>
      <c r="P30" s="8"/>
      <c r="Q30" s="58"/>
      <c r="R30" s="66"/>
      <c r="S30" s="85">
        <v>0.41199999999999998</v>
      </c>
      <c r="T30" s="85">
        <v>0.41199999999999998</v>
      </c>
      <c r="U30" s="85">
        <v>0.41199999999999998</v>
      </c>
      <c r="V30" s="85">
        <v>0.27600000000000002</v>
      </c>
    </row>
    <row r="31" spans="1:22" ht="15" customHeight="1">
      <c r="A31" s="59"/>
      <c r="B31" s="8"/>
      <c r="C31" s="53"/>
      <c r="D31" s="7"/>
      <c r="E31" s="36" t="s">
        <v>31</v>
      </c>
      <c r="F31" s="14">
        <f>IF($E$13=$S$12,S32,IF($E$13=$S$13,T32,IF($E$13=$S$14,U32,IF($E$13=$S$15,V32,I31))))</f>
        <v>30</v>
      </c>
      <c r="G31" s="9"/>
      <c r="H31" s="27"/>
      <c r="I31" s="67"/>
      <c r="J31" s="51"/>
      <c r="K31" s="8"/>
      <c r="L31" s="8"/>
      <c r="M31" s="88"/>
      <c r="N31" s="88"/>
      <c r="O31" s="8"/>
      <c r="P31" s="8"/>
      <c r="Q31" s="58"/>
      <c r="R31" s="66"/>
      <c r="S31" s="15">
        <v>8</v>
      </c>
      <c r="T31" s="16">
        <v>8</v>
      </c>
      <c r="U31" s="16">
        <v>8</v>
      </c>
      <c r="V31" s="16">
        <v>1</v>
      </c>
    </row>
    <row r="32" spans="1:22">
      <c r="A32" s="59"/>
      <c r="B32" s="8"/>
      <c r="C32" s="53"/>
      <c r="D32" s="7"/>
      <c r="E32" s="36" t="s">
        <v>32</v>
      </c>
      <c r="F32" s="14">
        <f>IF($E$13=$S$12,S33,IF($E$13=$S$13,T33,IF($E$13=$S$14,U33,IF($E$13=$S$15,V33,I32))))</f>
        <v>2</v>
      </c>
      <c r="G32" s="9"/>
      <c r="H32" s="28"/>
      <c r="I32" s="67"/>
      <c r="J32" s="51"/>
      <c r="K32" s="8"/>
      <c r="L32" s="8"/>
      <c r="M32" s="88"/>
      <c r="N32" s="88"/>
      <c r="O32" s="8"/>
      <c r="P32" s="8"/>
      <c r="Q32" s="58"/>
      <c r="R32" s="66"/>
      <c r="S32" s="15">
        <v>20</v>
      </c>
      <c r="T32" s="15">
        <v>10</v>
      </c>
      <c r="U32" s="15">
        <v>30</v>
      </c>
      <c r="V32" s="15">
        <v>5</v>
      </c>
    </row>
    <row r="33" spans="1:22" ht="14.25" customHeight="1">
      <c r="A33" s="59"/>
      <c r="B33" s="8"/>
      <c r="C33" s="53"/>
      <c r="D33" s="10"/>
      <c r="E33" s="11"/>
      <c r="F33" s="12"/>
      <c r="G33" s="13"/>
      <c r="H33" s="8"/>
      <c r="I33" s="19"/>
      <c r="J33" s="51"/>
      <c r="K33" s="8"/>
      <c r="L33" s="8"/>
      <c r="M33" s="70"/>
      <c r="N33" s="8"/>
      <c r="O33" s="8"/>
      <c r="P33" s="8"/>
      <c r="Q33" s="58"/>
      <c r="R33" s="66"/>
      <c r="S33" s="15">
        <v>2</v>
      </c>
      <c r="T33" s="15">
        <v>1</v>
      </c>
      <c r="U33" s="15">
        <v>2</v>
      </c>
      <c r="V33" s="15">
        <v>1</v>
      </c>
    </row>
    <row r="34" spans="1:22" ht="28.5">
      <c r="A34" s="59"/>
      <c r="B34" s="8"/>
      <c r="C34" s="53"/>
      <c r="D34" s="8"/>
      <c r="E34" s="8"/>
      <c r="F34" s="19"/>
      <c r="G34" s="8"/>
      <c r="H34" s="8"/>
      <c r="I34" s="19"/>
      <c r="J34" s="51"/>
      <c r="K34" s="8"/>
      <c r="L34" s="8"/>
      <c r="M34" s="95" t="s">
        <v>16</v>
      </c>
      <c r="N34" s="95"/>
      <c r="O34" s="8"/>
      <c r="P34" s="8"/>
      <c r="Q34" s="58"/>
      <c r="R34" s="66"/>
    </row>
    <row r="35" spans="1:22">
      <c r="A35" s="59"/>
      <c r="B35" s="8"/>
      <c r="C35" s="53"/>
      <c r="D35" s="18" t="s">
        <v>39</v>
      </c>
      <c r="E35" s="8"/>
      <c r="F35" s="8"/>
      <c r="G35" s="8"/>
      <c r="H35" s="8"/>
      <c r="I35" s="8"/>
      <c r="J35" s="51"/>
      <c r="K35" s="8"/>
      <c r="L35" s="8"/>
      <c r="M35" s="91" t="s">
        <v>18</v>
      </c>
      <c r="N35" s="91"/>
      <c r="O35" s="8"/>
      <c r="P35" s="8"/>
      <c r="Q35" s="58"/>
      <c r="R35" s="66"/>
    </row>
    <row r="36" spans="1:22">
      <c r="A36" s="59"/>
      <c r="B36" s="8"/>
      <c r="C36" s="53"/>
      <c r="D36" s="3"/>
      <c r="E36" s="4"/>
      <c r="F36" s="4"/>
      <c r="G36" s="6"/>
      <c r="H36" s="8"/>
      <c r="I36" s="8"/>
      <c r="J36" s="51"/>
      <c r="K36" s="8"/>
      <c r="L36" s="8"/>
      <c r="M36" s="91" t="s">
        <v>19</v>
      </c>
      <c r="N36" s="91"/>
      <c r="O36" s="8"/>
      <c r="P36" s="8"/>
      <c r="Q36" s="58"/>
      <c r="R36" s="66"/>
    </row>
    <row r="37" spans="1:22">
      <c r="A37" s="59"/>
      <c r="B37" s="8"/>
      <c r="C37" s="53"/>
      <c r="D37" s="7"/>
      <c r="E37" s="36" t="s">
        <v>33</v>
      </c>
      <c r="F37" s="14">
        <f>IF($E$13=$S$12,S38,IF($E$13=$S$13,T38,IF($E$13=$S$14,U38,IF($E$13=$S$15,V38,I37))))</f>
        <v>18</v>
      </c>
      <c r="G37" s="9"/>
      <c r="H37" s="26"/>
      <c r="I37" s="67"/>
      <c r="J37" s="51"/>
      <c r="K37" s="8"/>
      <c r="L37" s="8"/>
      <c r="M37" s="8"/>
      <c r="N37" s="8"/>
      <c r="O37" s="8"/>
      <c r="P37" s="8"/>
      <c r="Q37" s="58"/>
      <c r="R37" s="66"/>
    </row>
    <row r="38" spans="1:22">
      <c r="A38" s="59"/>
      <c r="B38" s="8"/>
      <c r="C38" s="53"/>
      <c r="D38" s="7"/>
      <c r="E38" s="36" t="s">
        <v>34</v>
      </c>
      <c r="F38" s="21">
        <f>IF($E$13=$S$12,S39,IF($E$13=$S$13,T39,IF($E$13=$S$14,U39,IF($E$13=$S$15,V39,I38))))</f>
        <v>140</v>
      </c>
      <c r="G38" s="9"/>
      <c r="H38" s="27"/>
      <c r="I38" s="80"/>
      <c r="J38" s="51"/>
      <c r="K38" s="8"/>
      <c r="L38" s="8"/>
      <c r="M38" s="92" t="s">
        <v>20</v>
      </c>
      <c r="N38" s="92"/>
      <c r="O38" s="8"/>
      <c r="P38" s="8"/>
      <c r="Q38" s="58"/>
      <c r="R38" s="66"/>
      <c r="S38" s="15">
        <v>18</v>
      </c>
      <c r="T38" s="15">
        <v>18</v>
      </c>
      <c r="U38" s="15">
        <v>18</v>
      </c>
      <c r="V38" s="15">
        <v>18</v>
      </c>
    </row>
    <row r="39" spans="1:22" ht="15" customHeight="1">
      <c r="A39" s="59"/>
      <c r="B39" s="8"/>
      <c r="C39" s="53"/>
      <c r="D39" s="7"/>
      <c r="E39" s="36" t="s">
        <v>35</v>
      </c>
      <c r="F39" s="20">
        <f>IF($E$13=$S$12,S41,IF($E$13=$S$13,T41,IF($E$13=$S$14,U41,IF($E$13=$S$15,V41,I39))))</f>
        <v>50000</v>
      </c>
      <c r="G39" s="9"/>
      <c r="H39" s="28"/>
      <c r="I39" s="68"/>
      <c r="J39" s="51"/>
      <c r="K39" s="8"/>
      <c r="L39" s="8"/>
      <c r="M39" s="92" t="s">
        <v>21</v>
      </c>
      <c r="N39" s="92"/>
      <c r="O39" s="8"/>
      <c r="P39" s="8"/>
      <c r="Q39" s="58"/>
      <c r="R39" s="66"/>
      <c r="S39" s="16">
        <v>150</v>
      </c>
      <c r="T39" s="16">
        <v>150</v>
      </c>
      <c r="U39" s="16">
        <v>140</v>
      </c>
      <c r="V39" s="16">
        <v>160</v>
      </c>
    </row>
    <row r="40" spans="1:22" ht="15" customHeight="1">
      <c r="A40" s="59"/>
      <c r="B40" s="8"/>
      <c r="C40" s="53"/>
      <c r="D40" s="7"/>
      <c r="E40" t="s">
        <v>44</v>
      </c>
      <c r="G40" s="9"/>
      <c r="H40" s="8"/>
      <c r="J40" s="51"/>
      <c r="K40" s="8"/>
      <c r="L40" s="8"/>
      <c r="M40" s="84"/>
      <c r="N40" s="84"/>
      <c r="O40" s="8"/>
      <c r="P40" s="8"/>
      <c r="Q40" s="58"/>
      <c r="R40" s="66"/>
      <c r="S40" s="16"/>
      <c r="T40" s="16"/>
      <c r="U40" s="16"/>
      <c r="V40" s="16"/>
    </row>
    <row r="41" spans="1:22">
      <c r="A41" s="59"/>
      <c r="B41" s="8"/>
      <c r="C41" s="53"/>
      <c r="D41" s="10"/>
      <c r="E41" s="11" t="s">
        <v>43</v>
      </c>
      <c r="F41" s="11"/>
      <c r="G41" s="13"/>
      <c r="H41" s="8"/>
      <c r="I41" s="8"/>
      <c r="J41" s="51"/>
      <c r="K41" s="8"/>
      <c r="L41" s="8"/>
      <c r="M41" s="87" t="s">
        <v>42</v>
      </c>
      <c r="N41" s="87"/>
      <c r="O41" s="8"/>
      <c r="P41" s="8"/>
      <c r="Q41" s="58"/>
      <c r="R41" s="66"/>
      <c r="S41" s="17">
        <v>50000</v>
      </c>
      <c r="T41" s="17">
        <v>50000</v>
      </c>
      <c r="U41" s="17">
        <v>50000</v>
      </c>
      <c r="V41" s="17">
        <v>50000</v>
      </c>
    </row>
    <row r="42" spans="1:22" ht="15.75" thickBot="1">
      <c r="A42" s="59"/>
      <c r="B42" s="8"/>
      <c r="C42" s="55"/>
      <c r="D42" s="56"/>
      <c r="E42" s="56"/>
      <c r="F42" s="56"/>
      <c r="G42" s="56"/>
      <c r="H42" s="56"/>
      <c r="I42" s="56"/>
      <c r="J42" s="54"/>
      <c r="K42" s="8"/>
      <c r="L42" s="8"/>
      <c r="N42" s="8"/>
      <c r="O42" s="8"/>
      <c r="P42" s="8"/>
      <c r="Q42" s="58"/>
      <c r="R42" s="66"/>
    </row>
    <row r="43" spans="1:22" ht="12" customHeight="1" thickTop="1">
      <c r="A43" s="5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58"/>
      <c r="R43" s="66"/>
    </row>
    <row r="44" spans="1:22" ht="21" customHeight="1">
      <c r="A44" s="60"/>
      <c r="B44" s="61"/>
      <c r="C44" s="61"/>
      <c r="D44" s="61"/>
      <c r="E44" s="89" t="s">
        <v>15</v>
      </c>
      <c r="F44" s="90"/>
      <c r="G44" s="90"/>
      <c r="H44" s="90"/>
      <c r="I44" s="90"/>
      <c r="J44" s="90"/>
      <c r="K44" s="90"/>
      <c r="L44" s="90"/>
      <c r="M44" s="90"/>
      <c r="N44" s="61"/>
      <c r="O44" s="61"/>
      <c r="P44" s="61"/>
      <c r="Q44" s="62"/>
      <c r="R44" s="66"/>
    </row>
    <row r="45" spans="1:2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</row>
    <row r="46" spans="1:2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</sheetData>
  <sheetProtection selectLockedCells="1"/>
  <mergeCells count="11">
    <mergeCell ref="C8:J8"/>
    <mergeCell ref="M34:N34"/>
    <mergeCell ref="M35:N35"/>
    <mergeCell ref="M24:N27"/>
    <mergeCell ref="M39:N39"/>
    <mergeCell ref="M41:N41"/>
    <mergeCell ref="M29:N32"/>
    <mergeCell ref="E44:M44"/>
    <mergeCell ref="M36:N36"/>
    <mergeCell ref="M38:N38"/>
    <mergeCell ref="C10:O10"/>
  </mergeCells>
  <phoneticPr fontId="11" type="noConversion"/>
  <dataValidations count="2">
    <dataValidation type="list" allowBlank="1" showInputMessage="1" showErrorMessage="1" sqref="E11">
      <formula1>$A$2:$A$6</formula1>
    </dataValidation>
    <dataValidation type="list" allowBlank="1" showInputMessage="1" showErrorMessage="1" errorTitle="Select From List" error="Select From List - Press Cancel And Try Again" sqref="E13">
      <formula1>$S$12:$S$16</formula1>
    </dataValidation>
  </dataValidations>
  <hyperlinks>
    <hyperlink ref="M41" r:id="rId1" display="javascript:location.href='mailto:'+String.fromCharCode(105,110,102,111,64,103,114,101,101,110,108,105,103,104,116,105,110,103,108,101,100,46,99,111,109)+'?subject=Contact%20Us&amp;body=For%20more%20information%20please%20send%20an%20email%20with%20your%20contact%20information.%20%20We%20look%20forward%20to%20hearing%20from%20you.'"/>
    <hyperlink ref="M41:N41" r:id="rId2" display="Or email us at sales@reesupreme.com"/>
    <hyperlink ref="M34:N34" r:id="rId3" display="REE Lighting™"/>
  </hyperlinks>
  <pageMargins left="0.7" right="0.7" top="0.75" bottom="0.75" header="0.3" footer="0.3"/>
  <pageSetup paperSize="9" scale="50" orientation="portrait" errors="blank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LED Lighting Savings Calculator</vt:lpstr>
      <vt:lpstr>'LED Lighting Savings Calculator'!Print_Area</vt:lpstr>
    </vt:vector>
  </TitlesOfParts>
  <Company>Green Lighting LED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LED Energy Savings Calculator - Green Lighting LED</dc:title>
  <dc:subject>LED Lighting Cost Savings Calculator</dc:subject>
  <dc:creator>Green Lighting LED</dc:creator>
  <dc:description>Learn how much you can save by investing in "green" LED lighting technologies.</dc:description>
  <cp:lastModifiedBy>Michael Lem</cp:lastModifiedBy>
  <cp:lastPrinted>2012-03-22T06:03:15Z</cp:lastPrinted>
  <dcterms:created xsi:type="dcterms:W3CDTF">2009-04-22T18:21:57Z</dcterms:created>
  <dcterms:modified xsi:type="dcterms:W3CDTF">2012-05-27T12:33:12Z</dcterms:modified>
  <cp:contentStatus/>
</cp:coreProperties>
</file>